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'1кв'!$A$1:$E$48</definedName>
    <definedName name="_xlnm.Print_Area" localSheetId="1">'2кв'!$A$1:$E$49</definedName>
    <definedName name="_xlnm.Print_Area" localSheetId="2">'3кв'!$A$1:$E$50</definedName>
    <definedName name="_xlnm.Print_Area" localSheetId="3">'4кв'!$A$1:$E$49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9" i="24" l="1"/>
  <c r="C13" i="24"/>
  <c r="C14" i="24"/>
  <c r="C15" i="24"/>
  <c r="C12" i="24"/>
  <c r="C9" i="24"/>
  <c r="C10" i="24" s="1"/>
  <c r="C8" i="24"/>
  <c r="C6" i="24"/>
  <c r="C27" i="24"/>
  <c r="C17" i="24" l="1"/>
  <c r="C21" i="24"/>
  <c r="C22" i="24" s="1"/>
  <c r="B45" i="23"/>
  <c r="E24" i="23"/>
  <c r="E22" i="23"/>
  <c r="E27" i="23" s="1"/>
  <c r="B46" i="23" s="1"/>
  <c r="E28" i="22" l="1"/>
  <c r="B46" i="22" l="1"/>
  <c r="E24" i="22"/>
  <c r="E22" i="22"/>
  <c r="B45" i="21"/>
  <c r="E24" i="21"/>
  <c r="E22" i="21"/>
  <c r="E27" i="21" l="1"/>
  <c r="B46" i="21" s="1"/>
  <c r="B47" i="22"/>
  <c r="B44" i="20"/>
  <c r="E24" i="20" l="1"/>
  <c r="E22" i="20"/>
  <c r="E26" i="20" s="1"/>
  <c r="B45" i="20" l="1"/>
  <c r="B46" i="20" s="1"/>
  <c r="B42" i="21" s="1"/>
  <c r="B47" i="21" s="1"/>
  <c r="B43" i="22" s="1"/>
  <c r="B48" i="22" s="1"/>
  <c r="B42" i="23" s="1"/>
  <c r="B47" i="23" s="1"/>
</calcChain>
</file>

<file path=xl/sharedStrings.xml><?xml version="1.0" encoding="utf-8"?>
<sst xmlns="http://schemas.openxmlformats.org/spreadsheetml/2006/main" count="261" uniqueCount="94">
  <si>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</si>
  <si>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</si>
  <si>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</si>
  <si>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</si>
  <si>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</si>
  <si>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</si>
  <si>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</si>
  <si>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</si>
  <si>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</si>
  <si>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</si>
  <si>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</si>
  <si>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</si>
  <si>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</si>
  <si>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</si>
  <si>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</si>
  <si>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</si>
  <si>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</si>
  <si>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</si>
  <si>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</si>
  <si>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</si>
  <si>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</si>
  <si>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</si>
  <si>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</si>
  <si>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</si>
  <si>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</si>
  <si>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</si>
  <si>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</si>
  <si>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</si>
  <si>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</si>
  <si>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</si>
  <si>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</si>
  <si>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</si>
  <si>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</si>
  <si>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</si>
  <si>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</si>
  <si>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</si>
  <si>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</si>
  <si>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</si>
  <si>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t>интернет Ростелеком</t>
  </si>
  <si>
    <t>г. Россошь, ул. Василевского, д. 48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</si>
  <si>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Кулькова Сергея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</si>
  <si>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№10 от 22.05.2016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</si>
  <si>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№76  от   01.06.2016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</si>
  <si>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</si>
  <si>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r>
      <rPr>
        <sz val="11"/>
        <color theme="1"/>
        <rFont val="Times New Roman"/>
        <family val="1"/>
        <charset val="204"/>
      </rPr>
      <t>Заказчик -</t>
    </r>
    <r>
      <rPr>
        <b/>
        <sz val="11"/>
        <color theme="1"/>
        <rFont val="Times New Roman"/>
        <family val="1"/>
        <charset val="204"/>
      </rPr>
      <t xml:space="preserve"> Собственники МКД, в лице председателя совета МКД Кулькова С.Н.</t>
    </r>
  </si>
  <si>
    <t>Общая площадь квартир - 949,5</t>
  </si>
  <si>
    <t>Работы по содержанию и тек. ремонту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</si>
  <si>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</si>
  <si>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</si>
  <si>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</si>
  <si>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</si>
  <si>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59 448,21</t>
  </si>
  <si>
    <t xml:space="preserve">           2. Всего за период с "01" 01 2023 г. по "31" 03 2023 г. выполнено работ (оказано услуг) на общую сумму сорок семь тысяч девятьсот сорок рублей 26  копеек</t>
  </si>
  <si>
    <t>за 2 квартал 2023 года</t>
  </si>
  <si>
    <t>"30" 06 2023 г.</t>
  </si>
  <si>
    <t>2 квартал</t>
  </si>
  <si>
    <t xml:space="preserve">           2. Всего за период с "01" 04 2023 г. по "30" 06 2023 г. выполнено работ (оказано услуг) на общую сумму сорок семь тысяч девятьсот сорок рублей 26  копеек</t>
  </si>
  <si>
    <t>за 3 квартал 2023 года</t>
  </si>
  <si>
    <t>"30" 09 2023 г.</t>
  </si>
  <si>
    <t>3 квартал</t>
  </si>
  <si>
    <t>Тех. Диагностирование ВДГО</t>
  </si>
  <si>
    <t xml:space="preserve">           2. Всего за период с "01" 07 2023 г. по "30" 09 2023 г. выполнено работ (оказано услуг) на общую сумму пятьдесят восемь тысяч шестьсот восемнадцать рублей 77  копеек.</t>
  </si>
  <si>
    <t>Предъявлено населению 66056,7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</si>
  <si>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</si>
  <si>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</si>
  <si>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</si>
  <si>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пятьдесят четыре тысячи шестьсот семьдесят два рубля 18 копеек.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</si>
  <si>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</si>
  <si>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</si>
  <si>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</si>
  <si>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</si>
  <si>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</si>
  <si>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</si>
  <si>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</si>
  <si>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</si>
  <si>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</si>
  <si>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</si>
  <si>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</si>
  <si>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</si>
  <si>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</si>
  <si>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</si>
  <si>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</si>
  <si>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</si>
  <si>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</si>
  <si>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</si>
  <si>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</si>
  <si>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</si>
  <si>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</si>
  <si>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</si>
  <si>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</si>
  <si>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Василевского, д. 48</t>
  </si>
  <si>
    <t>Начислено всего 251009,82</t>
  </si>
  <si>
    <t xml:space="preserve">   * Тех. Диагностирование ВДГО</t>
  </si>
  <si>
    <t>Непредвиденные работы 0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</si>
</sst>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1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3" fontId="4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9" zoomScaleSheetLayoutView="100" workbookViewId="0">
      <selection activeCell="E26" sqref="E26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47</v>
      </c>
      <c r="B3" s="51"/>
      <c r="C3" s="51"/>
      <c r="D3" s="51"/>
      <c r="E3" s="51"/>
    </row>
    <row r="4" spans="1:5" s="1" customFormat="1" ht="15.75" x14ac:dyDescent="0.25">
      <c r="A4" s="16" t="s">
        <v>13</v>
      </c>
      <c r="B4" s="21"/>
      <c r="C4" s="21"/>
      <c r="D4" s="52" t="s">
        <v>48</v>
      </c>
      <c r="E4" s="52"/>
    </row>
    <row r="5" spans="1:5" x14ac:dyDescent="0.25">
      <c r="A5" s="20"/>
      <c r="B5" s="4"/>
      <c r="C5" s="4"/>
      <c r="D5" s="4"/>
      <c r="E5" s="4"/>
    </row>
    <row r="6" spans="1:5" ht="18.75" customHeight="1" x14ac:dyDescent="0.25">
      <c r="A6" s="39" t="s">
        <v>0</v>
      </c>
      <c r="B6" s="39"/>
      <c r="C6" s="39"/>
      <c r="D6" s="39"/>
      <c r="E6" s="39"/>
    </row>
    <row r="7" spans="1:5" ht="15" customHeight="1" x14ac:dyDescent="0.25">
      <c r="A7" s="43" t="s">
        <v>39</v>
      </c>
      <c r="B7" s="43"/>
      <c r="C7" s="43"/>
      <c r="D7" s="43"/>
      <c r="E7" s="43"/>
    </row>
    <row r="8" spans="1:5" ht="15" customHeight="1" x14ac:dyDescent="0.25">
      <c r="A8" s="44" t="s">
        <v>1</v>
      </c>
      <c r="B8" s="44"/>
      <c r="C8" s="44"/>
      <c r="D8" s="44"/>
      <c r="E8" s="44"/>
    </row>
    <row r="9" spans="1:5" ht="17.25" customHeight="1" x14ac:dyDescent="0.25">
      <c r="A9" s="39" t="s">
        <v>40</v>
      </c>
      <c r="B9" s="39"/>
      <c r="C9" s="39"/>
      <c r="D9" s="39"/>
      <c r="E9" s="39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39" t="s">
        <v>41</v>
      </c>
      <c r="B11" s="39"/>
      <c r="C11" s="39"/>
      <c r="D11" s="39"/>
      <c r="E11" s="39"/>
    </row>
    <row r="12" spans="1:5" ht="16.5" customHeight="1" x14ac:dyDescent="0.25">
      <c r="A12" s="44" t="s">
        <v>15</v>
      </c>
      <c r="B12" s="47"/>
      <c r="C12" s="47"/>
      <c r="D12" s="47"/>
      <c r="E12" s="47"/>
    </row>
    <row r="13" spans="1:5" ht="15" customHeight="1" x14ac:dyDescent="0.25">
      <c r="A13" s="39" t="s">
        <v>25</v>
      </c>
      <c r="B13" s="39"/>
      <c r="C13" s="39"/>
      <c r="D13" s="39"/>
      <c r="E13" s="39"/>
    </row>
    <row r="14" spans="1:5" ht="18" customHeight="1" x14ac:dyDescent="0.25">
      <c r="A14" s="44" t="s">
        <v>2</v>
      </c>
      <c r="B14" s="47"/>
      <c r="C14" s="47"/>
      <c r="D14" s="47"/>
      <c r="E14" s="47"/>
    </row>
    <row r="15" spans="1:5" ht="16.5" customHeight="1" x14ac:dyDescent="0.25">
      <c r="A15" s="39" t="s">
        <v>49</v>
      </c>
      <c r="B15" s="39"/>
      <c r="C15" s="39"/>
      <c r="D15" s="39"/>
      <c r="E15" s="39"/>
    </row>
    <row r="16" spans="1:5" ht="10.15" customHeight="1" x14ac:dyDescent="0.25">
      <c r="A16" s="44" t="s">
        <v>16</v>
      </c>
      <c r="B16" s="47"/>
      <c r="C16" s="47"/>
      <c r="D16" s="47"/>
      <c r="E16" s="47"/>
    </row>
    <row r="17" spans="1:8" ht="32.450000000000003" customHeight="1" x14ac:dyDescent="0.25">
      <c r="A17" s="39" t="s">
        <v>17</v>
      </c>
      <c r="B17" s="39"/>
      <c r="C17" s="39"/>
      <c r="D17" s="39"/>
      <c r="E17" s="39"/>
    </row>
    <row r="18" spans="1:8" ht="57.6" customHeight="1" x14ac:dyDescent="0.25">
      <c r="A18" s="39" t="s">
        <v>42</v>
      </c>
      <c r="B18" s="39"/>
      <c r="C18" s="39"/>
      <c r="D18" s="39"/>
      <c r="E18" s="39"/>
    </row>
    <row r="19" spans="1:8" ht="37.5" customHeight="1" x14ac:dyDescent="0.25">
      <c r="A19" s="37" t="s">
        <v>43</v>
      </c>
      <c r="B19" s="37"/>
      <c r="C19" s="37"/>
      <c r="D19" s="37"/>
      <c r="E19" s="37"/>
    </row>
    <row r="20" spans="1:8" ht="15.75" customHeight="1" x14ac:dyDescent="0.25">
      <c r="A20" s="37"/>
      <c r="B20" s="37"/>
      <c r="C20" s="37"/>
      <c r="D20" s="37"/>
      <c r="E20" s="37"/>
      <c r="F20" s="2">
        <v>949.5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22" t="s">
        <v>8</v>
      </c>
    </row>
    <row r="22" spans="1:8" ht="31.5" x14ac:dyDescent="0.25">
      <c r="A22" s="15" t="s">
        <v>37</v>
      </c>
      <c r="B22" s="6" t="s">
        <v>31</v>
      </c>
      <c r="C22" s="3" t="s">
        <v>4</v>
      </c>
      <c r="D22" s="6">
        <v>12.93</v>
      </c>
      <c r="E22" s="23">
        <f>D22*F20*G20</f>
        <v>36831.104999999996</v>
      </c>
      <c r="G22" s="29"/>
    </row>
    <row r="23" spans="1:8" ht="30" x14ac:dyDescent="0.25">
      <c r="A23" s="5" t="s">
        <v>22</v>
      </c>
      <c r="B23" s="6" t="s">
        <v>23</v>
      </c>
      <c r="C23" s="3" t="s">
        <v>4</v>
      </c>
      <c r="D23" s="3">
        <v>0</v>
      </c>
      <c r="E23" s="23">
        <v>0</v>
      </c>
      <c r="G23" s="29"/>
    </row>
    <row r="24" spans="1:8" x14ac:dyDescent="0.25">
      <c r="A24" s="5" t="s">
        <v>36</v>
      </c>
      <c r="B24" s="6" t="s">
        <v>24</v>
      </c>
      <c r="C24" s="3" t="s">
        <v>4</v>
      </c>
      <c r="D24" s="3">
        <v>3.9</v>
      </c>
      <c r="E24" s="23">
        <f>D24*F20*G20</f>
        <v>11109.15</v>
      </c>
      <c r="G24" s="29"/>
    </row>
    <row r="25" spans="1:8" x14ac:dyDescent="0.25">
      <c r="A25" s="5" t="s">
        <v>26</v>
      </c>
      <c r="B25" s="6" t="s">
        <v>27</v>
      </c>
      <c r="C25" s="3" t="s">
        <v>28</v>
      </c>
      <c r="D25" s="3"/>
      <c r="E25" s="23">
        <v>0</v>
      </c>
      <c r="G25" s="29"/>
      <c r="H25" s="11"/>
    </row>
    <row r="26" spans="1:8" x14ac:dyDescent="0.25">
      <c r="A26" s="7" t="s">
        <v>29</v>
      </c>
      <c r="B26" s="8"/>
      <c r="C26" s="9"/>
      <c r="D26" s="9"/>
      <c r="E26" s="24">
        <f>SUM(E22:E25)</f>
        <v>47940.254999999997</v>
      </c>
      <c r="F26" s="10"/>
      <c r="G26" s="10"/>
    </row>
    <row r="27" spans="1:8" ht="30.75" customHeight="1" x14ac:dyDescent="0.25">
      <c r="E27" s="25"/>
    </row>
    <row r="28" spans="1:8" ht="35.25" customHeight="1" x14ac:dyDescent="0.25">
      <c r="A28" s="38" t="s">
        <v>52</v>
      </c>
      <c r="B28" s="38"/>
      <c r="C28" s="38"/>
      <c r="D28" s="38"/>
      <c r="E28" s="38"/>
    </row>
    <row r="29" spans="1:8" ht="29.25" customHeight="1" x14ac:dyDescent="0.25">
      <c r="A29" s="39" t="s">
        <v>21</v>
      </c>
      <c r="B29" s="39"/>
      <c r="C29" s="39"/>
      <c r="D29" s="39"/>
      <c r="E29" s="39"/>
    </row>
    <row r="30" spans="1:8" x14ac:dyDescent="0.25">
      <c r="A30" s="39" t="s">
        <v>20</v>
      </c>
      <c r="B30" s="39"/>
      <c r="C30" s="39"/>
      <c r="D30" s="39"/>
      <c r="E30" s="39"/>
    </row>
    <row r="31" spans="1:8" ht="30.75" customHeight="1" x14ac:dyDescent="0.25">
      <c r="A31" s="39" t="s">
        <v>30</v>
      </c>
      <c r="B31" s="39"/>
      <c r="C31" s="39"/>
      <c r="D31" s="39"/>
      <c r="E31" s="39"/>
    </row>
    <row r="32" spans="1:8" x14ac:dyDescent="0.25">
      <c r="A32" s="40" t="s">
        <v>5</v>
      </c>
      <c r="B32" s="40"/>
      <c r="C32" s="40"/>
      <c r="D32" s="40"/>
      <c r="E32" s="40"/>
    </row>
    <row r="33" spans="1:5" x14ac:dyDescent="0.25">
      <c r="A33" s="39" t="s">
        <v>18</v>
      </c>
      <c r="B33" s="39"/>
      <c r="C33" s="39"/>
      <c r="D33" s="39"/>
      <c r="E33" s="39"/>
    </row>
    <row r="34" spans="1:5" ht="15" customHeight="1" x14ac:dyDescent="0.25">
      <c r="A34" s="41" t="s">
        <v>50</v>
      </c>
      <c r="B34" s="41"/>
      <c r="C34" s="41"/>
      <c r="D34" s="41"/>
      <c r="E34" s="26"/>
    </row>
    <row r="35" spans="1:5" x14ac:dyDescent="0.25">
      <c r="B35" s="42" t="s">
        <v>19</v>
      </c>
      <c r="C35" s="42"/>
      <c r="D35" s="42"/>
      <c r="E35" s="27" t="s">
        <v>6</v>
      </c>
    </row>
    <row r="36" spans="1:5" x14ac:dyDescent="0.25">
      <c r="A36" s="19"/>
      <c r="B36" s="19"/>
      <c r="C36" s="19"/>
      <c r="D36" s="19"/>
      <c r="E36" s="28"/>
    </row>
    <row r="37" spans="1:5" ht="15" customHeight="1" x14ac:dyDescent="0.25">
      <c r="A37" s="43" t="s">
        <v>44</v>
      </c>
      <c r="B37" s="41"/>
      <c r="C37" s="41"/>
      <c r="D37" s="41"/>
      <c r="E37" s="26"/>
    </row>
    <row r="38" spans="1:5" x14ac:dyDescent="0.25">
      <c r="B38" s="36" t="s">
        <v>19</v>
      </c>
      <c r="C38" s="36"/>
      <c r="D38" s="36"/>
      <c r="E38" s="27" t="s">
        <v>6</v>
      </c>
    </row>
    <row r="39" spans="1:5" x14ac:dyDescent="0.25">
      <c r="A39" s="14" t="s">
        <v>45</v>
      </c>
      <c r="E39" s="25"/>
    </row>
    <row r="40" spans="1:5" x14ac:dyDescent="0.25">
      <c r="A40" s="10" t="s">
        <v>32</v>
      </c>
    </row>
    <row r="41" spans="1:5" x14ac:dyDescent="0.25">
      <c r="A41" s="2" t="s">
        <v>35</v>
      </c>
      <c r="B41" s="12">
        <v>-19045.93</v>
      </c>
    </row>
    <row r="42" spans="1:5" ht="30" x14ac:dyDescent="0.25">
      <c r="A42" s="18" t="s">
        <v>51</v>
      </c>
      <c r="B42" s="17"/>
    </row>
    <row r="43" spans="1:5" x14ac:dyDescent="0.25">
      <c r="A43" s="2" t="s">
        <v>33</v>
      </c>
      <c r="B43" s="13">
        <v>62948.12</v>
      </c>
    </row>
    <row r="44" spans="1:5" x14ac:dyDescent="0.25">
      <c r="A44" s="2" t="s">
        <v>38</v>
      </c>
      <c r="B44" s="13">
        <f>150*3</f>
        <v>450</v>
      </c>
    </row>
    <row r="45" spans="1:5" ht="30" x14ac:dyDescent="0.25">
      <c r="A45" s="18" t="s">
        <v>46</v>
      </c>
      <c r="B45" s="13">
        <f>E26</f>
        <v>47940.254999999997</v>
      </c>
    </row>
    <row r="46" spans="1:5" x14ac:dyDescent="0.25">
      <c r="A46" s="10" t="s">
        <v>34</v>
      </c>
      <c r="B46" s="12">
        <f>B41+B43+B44-B45</f>
        <v>-3588.0649999999951</v>
      </c>
    </row>
  </sheetData>
  <mergeCells count="29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1" zoomScaleSheetLayoutView="100" workbookViewId="0">
      <selection activeCell="E26" sqref="E26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53</v>
      </c>
      <c r="B3" s="51"/>
      <c r="C3" s="51"/>
      <c r="D3" s="51"/>
      <c r="E3" s="51"/>
    </row>
    <row r="4" spans="1:5" s="1" customFormat="1" ht="15.75" x14ac:dyDescent="0.25">
      <c r="A4" s="16" t="s">
        <v>13</v>
      </c>
      <c r="B4" s="21"/>
      <c r="C4" s="21"/>
      <c r="D4" s="52" t="s">
        <v>54</v>
      </c>
      <c r="E4" s="52"/>
    </row>
    <row r="5" spans="1:5" x14ac:dyDescent="0.25">
      <c r="A5" s="32"/>
      <c r="B5" s="4"/>
      <c r="C5" s="4"/>
      <c r="D5" s="4"/>
      <c r="E5" s="4"/>
    </row>
    <row r="6" spans="1:5" ht="18.75" customHeight="1" x14ac:dyDescent="0.25">
      <c r="A6" s="39" t="s">
        <v>0</v>
      </c>
      <c r="B6" s="39"/>
      <c r="C6" s="39"/>
      <c r="D6" s="39"/>
      <c r="E6" s="39"/>
    </row>
    <row r="7" spans="1:5" ht="15" customHeight="1" x14ac:dyDescent="0.25">
      <c r="A7" s="43" t="s">
        <v>39</v>
      </c>
      <c r="B7" s="43"/>
      <c r="C7" s="43"/>
      <c r="D7" s="43"/>
      <c r="E7" s="43"/>
    </row>
    <row r="8" spans="1:5" ht="15" customHeight="1" x14ac:dyDescent="0.25">
      <c r="A8" s="44" t="s">
        <v>1</v>
      </c>
      <c r="B8" s="44"/>
      <c r="C8" s="44"/>
      <c r="D8" s="44"/>
      <c r="E8" s="44"/>
    </row>
    <row r="9" spans="1:5" ht="17.25" customHeight="1" x14ac:dyDescent="0.25">
      <c r="A9" s="39" t="s">
        <v>40</v>
      </c>
      <c r="B9" s="39"/>
      <c r="C9" s="39"/>
      <c r="D9" s="39"/>
      <c r="E9" s="39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39" t="s">
        <v>41</v>
      </c>
      <c r="B11" s="39"/>
      <c r="C11" s="39"/>
      <c r="D11" s="39"/>
      <c r="E11" s="39"/>
    </row>
    <row r="12" spans="1:5" ht="16.5" customHeight="1" x14ac:dyDescent="0.25">
      <c r="A12" s="44" t="s">
        <v>15</v>
      </c>
      <c r="B12" s="47"/>
      <c r="C12" s="47"/>
      <c r="D12" s="47"/>
      <c r="E12" s="47"/>
    </row>
    <row r="13" spans="1:5" ht="15" customHeight="1" x14ac:dyDescent="0.25">
      <c r="A13" s="39" t="s">
        <v>25</v>
      </c>
      <c r="B13" s="39"/>
      <c r="C13" s="39"/>
      <c r="D13" s="39"/>
      <c r="E13" s="39"/>
    </row>
    <row r="14" spans="1:5" ht="18" customHeight="1" x14ac:dyDescent="0.25">
      <c r="A14" s="44" t="s">
        <v>2</v>
      </c>
      <c r="B14" s="47"/>
      <c r="C14" s="47"/>
      <c r="D14" s="47"/>
      <c r="E14" s="47"/>
    </row>
    <row r="15" spans="1:5" ht="16.5" customHeight="1" x14ac:dyDescent="0.25">
      <c r="A15" s="39" t="s">
        <v>49</v>
      </c>
      <c r="B15" s="39"/>
      <c r="C15" s="39"/>
      <c r="D15" s="39"/>
      <c r="E15" s="39"/>
    </row>
    <row r="16" spans="1:5" ht="10.15" customHeight="1" x14ac:dyDescent="0.25">
      <c r="A16" s="44" t="s">
        <v>16</v>
      </c>
      <c r="B16" s="47"/>
      <c r="C16" s="47"/>
      <c r="D16" s="47"/>
      <c r="E16" s="47"/>
    </row>
    <row r="17" spans="1:8" ht="32.450000000000003" customHeight="1" x14ac:dyDescent="0.25">
      <c r="A17" s="39" t="s">
        <v>17</v>
      </c>
      <c r="B17" s="39"/>
      <c r="C17" s="39"/>
      <c r="D17" s="39"/>
      <c r="E17" s="39"/>
    </row>
    <row r="18" spans="1:8" ht="57.6" customHeight="1" x14ac:dyDescent="0.25">
      <c r="A18" s="39" t="s">
        <v>42</v>
      </c>
      <c r="B18" s="39"/>
      <c r="C18" s="39"/>
      <c r="D18" s="39"/>
      <c r="E18" s="39"/>
    </row>
    <row r="19" spans="1:8" ht="37.5" customHeight="1" x14ac:dyDescent="0.25">
      <c r="A19" s="37" t="s">
        <v>43</v>
      </c>
      <c r="B19" s="37"/>
      <c r="C19" s="37"/>
      <c r="D19" s="37"/>
      <c r="E19" s="37"/>
    </row>
    <row r="20" spans="1:8" ht="15.75" customHeight="1" x14ac:dyDescent="0.25">
      <c r="A20" s="37"/>
      <c r="B20" s="37"/>
      <c r="C20" s="37"/>
      <c r="D20" s="37"/>
      <c r="E20" s="37"/>
      <c r="F20" s="2">
        <v>949.5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22" t="s">
        <v>8</v>
      </c>
    </row>
    <row r="22" spans="1:8" ht="31.5" x14ac:dyDescent="0.25">
      <c r="A22" s="15" t="s">
        <v>37</v>
      </c>
      <c r="B22" s="6" t="s">
        <v>31</v>
      </c>
      <c r="C22" s="3" t="s">
        <v>4</v>
      </c>
      <c r="D22" s="6">
        <v>12.93</v>
      </c>
      <c r="E22" s="23">
        <f>D22*F20*G20</f>
        <v>36831.104999999996</v>
      </c>
      <c r="G22" s="29"/>
    </row>
    <row r="23" spans="1:8" ht="30" x14ac:dyDescent="0.25">
      <c r="A23" s="5" t="s">
        <v>22</v>
      </c>
      <c r="B23" s="6" t="s">
        <v>23</v>
      </c>
      <c r="C23" s="3" t="s">
        <v>4</v>
      </c>
      <c r="D23" s="3">
        <v>0</v>
      </c>
      <c r="E23" s="23">
        <v>0</v>
      </c>
      <c r="G23" s="29"/>
    </row>
    <row r="24" spans="1:8" x14ac:dyDescent="0.25">
      <c r="A24" s="5" t="s">
        <v>36</v>
      </c>
      <c r="B24" s="6" t="s">
        <v>24</v>
      </c>
      <c r="C24" s="3" t="s">
        <v>4</v>
      </c>
      <c r="D24" s="3">
        <v>3.9</v>
      </c>
      <c r="E24" s="23">
        <f>D24*F20*G20</f>
        <v>11109.15</v>
      </c>
      <c r="G24" s="29"/>
    </row>
    <row r="25" spans="1:8" x14ac:dyDescent="0.25">
      <c r="A25" s="5" t="s">
        <v>26</v>
      </c>
      <c r="B25" s="6" t="s">
        <v>55</v>
      </c>
      <c r="C25" s="3" t="s">
        <v>28</v>
      </c>
      <c r="D25" s="3"/>
      <c r="E25" s="23">
        <v>0</v>
      </c>
      <c r="G25" s="29"/>
      <c r="H25" s="11"/>
    </row>
    <row r="26" spans="1:8" x14ac:dyDescent="0.25">
      <c r="A26" s="5"/>
      <c r="B26" s="6"/>
      <c r="C26" s="3"/>
      <c r="D26" s="3"/>
      <c r="E26" s="23"/>
      <c r="G26" s="29"/>
      <c r="H26" s="11"/>
    </row>
    <row r="27" spans="1:8" x14ac:dyDescent="0.25">
      <c r="A27" s="7" t="s">
        <v>29</v>
      </c>
      <c r="B27" s="8"/>
      <c r="C27" s="9"/>
      <c r="D27" s="9"/>
      <c r="E27" s="24">
        <f>SUM(E22:E26)</f>
        <v>47940.254999999997</v>
      </c>
      <c r="F27" s="10"/>
      <c r="G27" s="10"/>
    </row>
    <row r="28" spans="1:8" ht="30.75" customHeight="1" x14ac:dyDescent="0.25">
      <c r="E28" s="25"/>
    </row>
    <row r="29" spans="1:8" ht="35.25" customHeight="1" x14ac:dyDescent="0.25">
      <c r="A29" s="38" t="s">
        <v>56</v>
      </c>
      <c r="B29" s="38"/>
      <c r="C29" s="38"/>
      <c r="D29" s="38"/>
      <c r="E29" s="38"/>
    </row>
    <row r="30" spans="1:8" ht="29.25" customHeight="1" x14ac:dyDescent="0.25">
      <c r="A30" s="39" t="s">
        <v>21</v>
      </c>
      <c r="B30" s="39"/>
      <c r="C30" s="39"/>
      <c r="D30" s="39"/>
      <c r="E30" s="39"/>
    </row>
    <row r="31" spans="1:8" x14ac:dyDescent="0.25">
      <c r="A31" s="39" t="s">
        <v>20</v>
      </c>
      <c r="B31" s="39"/>
      <c r="C31" s="39"/>
      <c r="D31" s="39"/>
      <c r="E31" s="39"/>
    </row>
    <row r="32" spans="1:8" ht="30.75" customHeight="1" x14ac:dyDescent="0.25">
      <c r="A32" s="39" t="s">
        <v>30</v>
      </c>
      <c r="B32" s="39"/>
      <c r="C32" s="39"/>
      <c r="D32" s="39"/>
      <c r="E32" s="39"/>
    </row>
    <row r="33" spans="1:5" x14ac:dyDescent="0.25">
      <c r="A33" s="40" t="s">
        <v>5</v>
      </c>
      <c r="B33" s="40"/>
      <c r="C33" s="40"/>
      <c r="D33" s="40"/>
      <c r="E33" s="40"/>
    </row>
    <row r="34" spans="1:5" x14ac:dyDescent="0.25">
      <c r="A34" s="39" t="s">
        <v>18</v>
      </c>
      <c r="B34" s="39"/>
      <c r="C34" s="39"/>
      <c r="D34" s="39"/>
      <c r="E34" s="39"/>
    </row>
    <row r="35" spans="1:5" ht="15" customHeight="1" x14ac:dyDescent="0.25">
      <c r="A35" s="41" t="s">
        <v>50</v>
      </c>
      <c r="B35" s="41"/>
      <c r="C35" s="41"/>
      <c r="D35" s="41"/>
      <c r="E35" s="26"/>
    </row>
    <row r="36" spans="1:5" x14ac:dyDescent="0.25">
      <c r="B36" s="42" t="s">
        <v>19</v>
      </c>
      <c r="C36" s="42"/>
      <c r="D36" s="42"/>
      <c r="E36" s="27" t="s">
        <v>6</v>
      </c>
    </row>
    <row r="37" spans="1:5" x14ac:dyDescent="0.25">
      <c r="A37" s="31"/>
      <c r="B37" s="31"/>
      <c r="C37" s="31"/>
      <c r="D37" s="31"/>
      <c r="E37" s="28"/>
    </row>
    <row r="38" spans="1:5" ht="15" customHeight="1" x14ac:dyDescent="0.25">
      <c r="A38" s="43" t="s">
        <v>44</v>
      </c>
      <c r="B38" s="41"/>
      <c r="C38" s="41"/>
      <c r="D38" s="41"/>
      <c r="E38" s="26"/>
    </row>
    <row r="39" spans="1:5" x14ac:dyDescent="0.25">
      <c r="B39" s="36" t="s">
        <v>19</v>
      </c>
      <c r="C39" s="36"/>
      <c r="D39" s="36"/>
      <c r="E39" s="27" t="s">
        <v>6</v>
      </c>
    </row>
    <row r="40" spans="1:5" x14ac:dyDescent="0.25">
      <c r="A40" s="14" t="s">
        <v>45</v>
      </c>
      <c r="E40" s="25"/>
    </row>
    <row r="41" spans="1:5" x14ac:dyDescent="0.25">
      <c r="A41" s="10" t="s">
        <v>32</v>
      </c>
    </row>
    <row r="42" spans="1:5" x14ac:dyDescent="0.25">
      <c r="A42" s="2" t="s">
        <v>35</v>
      </c>
      <c r="B42" s="12">
        <f>'1кв'!B46</f>
        <v>-3588.0649999999951</v>
      </c>
    </row>
    <row r="43" spans="1:5" ht="30" x14ac:dyDescent="0.25">
      <c r="A43" s="30" t="s">
        <v>51</v>
      </c>
      <c r="B43" s="17"/>
    </row>
    <row r="44" spans="1:5" x14ac:dyDescent="0.25">
      <c r="A44" s="2" t="s">
        <v>33</v>
      </c>
      <c r="B44" s="13">
        <v>60379.82</v>
      </c>
    </row>
    <row r="45" spans="1:5" x14ac:dyDescent="0.25">
      <c r="A45" s="2" t="s">
        <v>38</v>
      </c>
      <c r="B45" s="13">
        <f>150*3</f>
        <v>450</v>
      </c>
    </row>
    <row r="46" spans="1:5" ht="30" x14ac:dyDescent="0.25">
      <c r="A46" s="30" t="s">
        <v>46</v>
      </c>
      <c r="B46" s="13">
        <f>E27</f>
        <v>47940.254999999997</v>
      </c>
    </row>
    <row r="47" spans="1:5" x14ac:dyDescent="0.25">
      <c r="A47" s="10" t="s">
        <v>34</v>
      </c>
      <c r="B47" s="12">
        <f>B42+B44+B45-B46</f>
        <v>9301.5000000000073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57</v>
      </c>
      <c r="B3" s="51"/>
      <c r="C3" s="51"/>
      <c r="D3" s="51"/>
      <c r="E3" s="51"/>
    </row>
    <row r="4" spans="1:5" s="1" customFormat="1" ht="15.75" x14ac:dyDescent="0.25">
      <c r="A4" s="16" t="s">
        <v>13</v>
      </c>
      <c r="B4" s="21"/>
      <c r="C4" s="21"/>
      <c r="D4" s="52" t="s">
        <v>58</v>
      </c>
      <c r="E4" s="52"/>
    </row>
    <row r="5" spans="1:5" x14ac:dyDescent="0.25">
      <c r="A5" s="32"/>
      <c r="B5" s="4"/>
      <c r="C5" s="4"/>
      <c r="D5" s="4"/>
      <c r="E5" s="4"/>
    </row>
    <row r="6" spans="1:5" ht="18.75" customHeight="1" x14ac:dyDescent="0.25">
      <c r="A6" s="39" t="s">
        <v>0</v>
      </c>
      <c r="B6" s="39"/>
      <c r="C6" s="39"/>
      <c r="D6" s="39"/>
      <c r="E6" s="39"/>
    </row>
    <row r="7" spans="1:5" ht="15" customHeight="1" x14ac:dyDescent="0.25">
      <c r="A7" s="43" t="s">
        <v>39</v>
      </c>
      <c r="B7" s="43"/>
      <c r="C7" s="43"/>
      <c r="D7" s="43"/>
      <c r="E7" s="43"/>
    </row>
    <row r="8" spans="1:5" ht="15" customHeight="1" x14ac:dyDescent="0.25">
      <c r="A8" s="44" t="s">
        <v>1</v>
      </c>
      <c r="B8" s="44"/>
      <c r="C8" s="44"/>
      <c r="D8" s="44"/>
      <c r="E8" s="44"/>
    </row>
    <row r="9" spans="1:5" ht="17.25" customHeight="1" x14ac:dyDescent="0.25">
      <c r="A9" s="39" t="s">
        <v>40</v>
      </c>
      <c r="B9" s="39"/>
      <c r="C9" s="39"/>
      <c r="D9" s="39"/>
      <c r="E9" s="39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39" t="s">
        <v>41</v>
      </c>
      <c r="B11" s="39"/>
      <c r="C11" s="39"/>
      <c r="D11" s="39"/>
      <c r="E11" s="39"/>
    </row>
    <row r="12" spans="1:5" ht="16.5" customHeight="1" x14ac:dyDescent="0.25">
      <c r="A12" s="44" t="s">
        <v>15</v>
      </c>
      <c r="B12" s="47"/>
      <c r="C12" s="47"/>
      <c r="D12" s="47"/>
      <c r="E12" s="47"/>
    </row>
    <row r="13" spans="1:5" ht="15" customHeight="1" x14ac:dyDescent="0.25">
      <c r="A13" s="39" t="s">
        <v>25</v>
      </c>
      <c r="B13" s="39"/>
      <c r="C13" s="39"/>
      <c r="D13" s="39"/>
      <c r="E13" s="39"/>
    </row>
    <row r="14" spans="1:5" ht="18" customHeight="1" x14ac:dyDescent="0.25">
      <c r="A14" s="44" t="s">
        <v>2</v>
      </c>
      <c r="B14" s="47"/>
      <c r="C14" s="47"/>
      <c r="D14" s="47"/>
      <c r="E14" s="47"/>
    </row>
    <row r="15" spans="1:5" ht="16.5" customHeight="1" x14ac:dyDescent="0.25">
      <c r="A15" s="39" t="s">
        <v>49</v>
      </c>
      <c r="B15" s="39"/>
      <c r="C15" s="39"/>
      <c r="D15" s="39"/>
      <c r="E15" s="39"/>
    </row>
    <row r="16" spans="1:5" ht="10.15" customHeight="1" x14ac:dyDescent="0.25">
      <c r="A16" s="44" t="s">
        <v>16</v>
      </c>
      <c r="B16" s="47"/>
      <c r="C16" s="47"/>
      <c r="D16" s="47"/>
      <c r="E16" s="47"/>
    </row>
    <row r="17" spans="1:8" ht="32.450000000000003" customHeight="1" x14ac:dyDescent="0.25">
      <c r="A17" s="39" t="s">
        <v>17</v>
      </c>
      <c r="B17" s="39"/>
      <c r="C17" s="39"/>
      <c r="D17" s="39"/>
      <c r="E17" s="39"/>
    </row>
    <row r="18" spans="1:8" ht="57.6" customHeight="1" x14ac:dyDescent="0.25">
      <c r="A18" s="39" t="s">
        <v>42</v>
      </c>
      <c r="B18" s="39"/>
      <c r="C18" s="39"/>
      <c r="D18" s="39"/>
      <c r="E18" s="39"/>
    </row>
    <row r="19" spans="1:8" ht="37.5" customHeight="1" x14ac:dyDescent="0.25">
      <c r="A19" s="37" t="s">
        <v>43</v>
      </c>
      <c r="B19" s="37"/>
      <c r="C19" s="37"/>
      <c r="D19" s="37"/>
      <c r="E19" s="37"/>
    </row>
    <row r="20" spans="1:8" ht="15.75" customHeight="1" x14ac:dyDescent="0.25">
      <c r="A20" s="37"/>
      <c r="B20" s="37"/>
      <c r="C20" s="37"/>
      <c r="D20" s="37"/>
      <c r="E20" s="37"/>
      <c r="F20" s="2">
        <v>949.5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22" t="s">
        <v>8</v>
      </c>
    </row>
    <row r="22" spans="1:8" ht="31.5" x14ac:dyDescent="0.25">
      <c r="A22" s="15" t="s">
        <v>37</v>
      </c>
      <c r="B22" s="6" t="s">
        <v>31</v>
      </c>
      <c r="C22" s="3" t="s">
        <v>4</v>
      </c>
      <c r="D22" s="6">
        <v>14.47</v>
      </c>
      <c r="E22" s="23">
        <f>D22*F20*G20</f>
        <v>41217.795000000006</v>
      </c>
      <c r="G22" s="29"/>
    </row>
    <row r="23" spans="1:8" ht="30" x14ac:dyDescent="0.25">
      <c r="A23" s="5" t="s">
        <v>22</v>
      </c>
      <c r="B23" s="6" t="s">
        <v>23</v>
      </c>
      <c r="C23" s="3" t="s">
        <v>4</v>
      </c>
      <c r="D23" s="3">
        <v>0</v>
      </c>
      <c r="E23" s="23">
        <v>1000.35</v>
      </c>
      <c r="G23" s="29"/>
    </row>
    <row r="24" spans="1:8" x14ac:dyDescent="0.25">
      <c r="A24" s="5" t="s">
        <v>36</v>
      </c>
      <c r="B24" s="6" t="s">
        <v>24</v>
      </c>
      <c r="C24" s="3" t="s">
        <v>4</v>
      </c>
      <c r="D24" s="3">
        <v>4.3600000000000003</v>
      </c>
      <c r="E24" s="23">
        <f>D24*F20*G20</f>
        <v>12419.460000000003</v>
      </c>
      <c r="G24" s="29"/>
    </row>
    <row r="25" spans="1:8" x14ac:dyDescent="0.25">
      <c r="A25" s="5" t="s">
        <v>26</v>
      </c>
      <c r="B25" s="6" t="s">
        <v>59</v>
      </c>
      <c r="C25" s="3" t="s">
        <v>28</v>
      </c>
      <c r="D25" s="3"/>
      <c r="E25" s="23">
        <v>381.16</v>
      </c>
      <c r="G25" s="29"/>
      <c r="H25" s="11"/>
    </row>
    <row r="26" spans="1:8" x14ac:dyDescent="0.25">
      <c r="A26" s="5" t="s">
        <v>60</v>
      </c>
      <c r="B26" s="6" t="s">
        <v>59</v>
      </c>
      <c r="C26" s="3" t="s">
        <v>28</v>
      </c>
      <c r="D26" s="3"/>
      <c r="E26" s="23">
        <v>3600</v>
      </c>
      <c r="G26" s="29"/>
      <c r="H26" s="11"/>
    </row>
    <row r="27" spans="1:8" x14ac:dyDescent="0.25">
      <c r="A27" s="5"/>
      <c r="B27" s="6"/>
      <c r="C27" s="3"/>
      <c r="D27" s="3"/>
      <c r="E27" s="23"/>
      <c r="G27" s="29"/>
      <c r="H27" s="11"/>
    </row>
    <row r="28" spans="1:8" x14ac:dyDescent="0.25">
      <c r="A28" s="7" t="s">
        <v>29</v>
      </c>
      <c r="B28" s="8"/>
      <c r="C28" s="9"/>
      <c r="D28" s="9"/>
      <c r="E28" s="24">
        <f>SUM(E22:E27)</f>
        <v>58618.765000000014</v>
      </c>
      <c r="F28" s="10"/>
      <c r="G28" s="10"/>
    </row>
    <row r="29" spans="1:8" ht="30.75" customHeight="1" x14ac:dyDescent="0.25">
      <c r="E29" s="25"/>
    </row>
    <row r="30" spans="1:8" ht="35.25" customHeight="1" x14ac:dyDescent="0.25">
      <c r="A30" s="38" t="s">
        <v>61</v>
      </c>
      <c r="B30" s="38"/>
      <c r="C30" s="38"/>
      <c r="D30" s="38"/>
      <c r="E30" s="38"/>
    </row>
    <row r="31" spans="1:8" ht="29.25" customHeight="1" x14ac:dyDescent="0.25">
      <c r="A31" s="39" t="s">
        <v>21</v>
      </c>
      <c r="B31" s="39"/>
      <c r="C31" s="39"/>
      <c r="D31" s="39"/>
      <c r="E31" s="39"/>
    </row>
    <row r="32" spans="1:8" x14ac:dyDescent="0.25">
      <c r="A32" s="39" t="s">
        <v>20</v>
      </c>
      <c r="B32" s="39"/>
      <c r="C32" s="39"/>
      <c r="D32" s="39"/>
      <c r="E32" s="39"/>
    </row>
    <row r="33" spans="1:5" ht="30.75" customHeight="1" x14ac:dyDescent="0.25">
      <c r="A33" s="39" t="s">
        <v>30</v>
      </c>
      <c r="B33" s="39"/>
      <c r="C33" s="39"/>
      <c r="D33" s="39"/>
      <c r="E33" s="39"/>
    </row>
    <row r="34" spans="1:5" x14ac:dyDescent="0.25">
      <c r="A34" s="40" t="s">
        <v>5</v>
      </c>
      <c r="B34" s="40"/>
      <c r="C34" s="40"/>
      <c r="D34" s="40"/>
      <c r="E34" s="40"/>
    </row>
    <row r="35" spans="1:5" x14ac:dyDescent="0.25">
      <c r="A35" s="39" t="s">
        <v>18</v>
      </c>
      <c r="B35" s="39"/>
      <c r="C35" s="39"/>
      <c r="D35" s="39"/>
      <c r="E35" s="39"/>
    </row>
    <row r="36" spans="1:5" ht="15" customHeight="1" x14ac:dyDescent="0.25">
      <c r="A36" s="41" t="s">
        <v>50</v>
      </c>
      <c r="B36" s="41"/>
      <c r="C36" s="41"/>
      <c r="D36" s="41"/>
      <c r="E36" s="26"/>
    </row>
    <row r="37" spans="1:5" x14ac:dyDescent="0.25">
      <c r="B37" s="42" t="s">
        <v>19</v>
      </c>
      <c r="C37" s="42"/>
      <c r="D37" s="42"/>
      <c r="E37" s="27" t="s">
        <v>6</v>
      </c>
    </row>
    <row r="38" spans="1:5" x14ac:dyDescent="0.25">
      <c r="A38" s="31"/>
      <c r="B38" s="31"/>
      <c r="C38" s="31"/>
      <c r="D38" s="31"/>
      <c r="E38" s="28"/>
    </row>
    <row r="39" spans="1:5" ht="15" customHeight="1" x14ac:dyDescent="0.25">
      <c r="A39" s="43" t="s">
        <v>44</v>
      </c>
      <c r="B39" s="41"/>
      <c r="C39" s="41"/>
      <c r="D39" s="41"/>
      <c r="E39" s="26"/>
    </row>
    <row r="40" spans="1:5" x14ac:dyDescent="0.25">
      <c r="B40" s="36" t="s">
        <v>19</v>
      </c>
      <c r="C40" s="36"/>
      <c r="D40" s="36"/>
      <c r="E40" s="27" t="s">
        <v>6</v>
      </c>
    </row>
    <row r="41" spans="1:5" x14ac:dyDescent="0.25">
      <c r="A41" s="14" t="s">
        <v>45</v>
      </c>
      <c r="E41" s="25"/>
    </row>
    <row r="42" spans="1:5" x14ac:dyDescent="0.25">
      <c r="A42" s="10" t="s">
        <v>32</v>
      </c>
    </row>
    <row r="43" spans="1:5" x14ac:dyDescent="0.25">
      <c r="A43" s="2" t="s">
        <v>35</v>
      </c>
      <c r="B43" s="12">
        <f>'2кв'!B47</f>
        <v>9301.5000000000073</v>
      </c>
    </row>
    <row r="44" spans="1:5" ht="15.75" x14ac:dyDescent="0.25">
      <c r="A44" s="30" t="s">
        <v>62</v>
      </c>
      <c r="B44" s="17"/>
    </row>
    <row r="45" spans="1:5" x14ac:dyDescent="0.25">
      <c r="A45" s="2" t="s">
        <v>33</v>
      </c>
      <c r="B45" s="13">
        <v>59871.1</v>
      </c>
    </row>
    <row r="46" spans="1:5" x14ac:dyDescent="0.25">
      <c r="A46" s="2" t="s">
        <v>38</v>
      </c>
      <c r="B46" s="13">
        <f>150*3</f>
        <v>450</v>
      </c>
    </row>
    <row r="47" spans="1:5" ht="30" x14ac:dyDescent="0.25">
      <c r="A47" s="30" t="s">
        <v>46</v>
      </c>
      <c r="B47" s="13">
        <f>E28</f>
        <v>58618.765000000014</v>
      </c>
    </row>
    <row r="48" spans="1:5" x14ac:dyDescent="0.25">
      <c r="A48" s="10" t="s">
        <v>34</v>
      </c>
      <c r="B48" s="12">
        <f>B43+B45+B46-B47</f>
        <v>11003.834999999992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4:E34"/>
    <mergeCell ref="A14:E14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SheetLayoutView="100" workbookViewId="0">
      <selection activeCell="A23" sqref="A23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63</v>
      </c>
      <c r="B3" s="51"/>
      <c r="C3" s="51"/>
      <c r="D3" s="51"/>
      <c r="E3" s="51"/>
    </row>
    <row r="4" spans="1:5" s="1" customFormat="1" ht="15.75" x14ac:dyDescent="0.25">
      <c r="A4" s="16" t="s">
        <v>13</v>
      </c>
      <c r="B4" s="21"/>
      <c r="C4" s="21"/>
      <c r="D4" s="53"/>
      <c r="E4" s="53" t="s">
        <v>64</v>
      </c>
    </row>
    <row r="5" spans="1:5" x14ac:dyDescent="0.25">
      <c r="A5" s="35"/>
      <c r="B5" s="4"/>
      <c r="C5" s="4"/>
      <c r="D5" s="4"/>
      <c r="E5" s="4"/>
    </row>
    <row r="6" spans="1:5" ht="18.75" customHeight="1" x14ac:dyDescent="0.25">
      <c r="A6" s="39" t="s">
        <v>0</v>
      </c>
      <c r="B6" s="39"/>
      <c r="C6" s="39"/>
      <c r="D6" s="39"/>
      <c r="E6" s="39"/>
    </row>
    <row r="7" spans="1:5" ht="15" customHeight="1" x14ac:dyDescent="0.25">
      <c r="A7" s="43" t="s">
        <v>39</v>
      </c>
      <c r="B7" s="43"/>
      <c r="C7" s="43"/>
      <c r="D7" s="43"/>
      <c r="E7" s="43"/>
    </row>
    <row r="8" spans="1:5" ht="15" customHeight="1" x14ac:dyDescent="0.25">
      <c r="A8" s="44" t="s">
        <v>1</v>
      </c>
      <c r="B8" s="44"/>
      <c r="C8" s="44"/>
      <c r="D8" s="44"/>
      <c r="E8" s="44"/>
    </row>
    <row r="9" spans="1:5" ht="17.25" customHeight="1" x14ac:dyDescent="0.25">
      <c r="A9" s="39" t="s">
        <v>40</v>
      </c>
      <c r="B9" s="39"/>
      <c r="C9" s="39"/>
      <c r="D9" s="39"/>
      <c r="E9" s="39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39" t="s">
        <v>41</v>
      </c>
      <c r="B11" s="39"/>
      <c r="C11" s="39"/>
      <c r="D11" s="39"/>
      <c r="E11" s="39"/>
    </row>
    <row r="12" spans="1:5" ht="16.5" customHeight="1" x14ac:dyDescent="0.25">
      <c r="A12" s="44" t="s">
        <v>15</v>
      </c>
      <c r="B12" s="47"/>
      <c r="C12" s="47"/>
      <c r="D12" s="47"/>
      <c r="E12" s="47"/>
    </row>
    <row r="13" spans="1:5" ht="15" customHeight="1" x14ac:dyDescent="0.25">
      <c r="A13" s="39" t="s">
        <v>25</v>
      </c>
      <c r="B13" s="39"/>
      <c r="C13" s="39"/>
      <c r="D13" s="39"/>
      <c r="E13" s="39"/>
    </row>
    <row r="14" spans="1:5" ht="18" customHeight="1" x14ac:dyDescent="0.25">
      <c r="A14" s="44" t="s">
        <v>2</v>
      </c>
      <c r="B14" s="47"/>
      <c r="C14" s="47"/>
      <c r="D14" s="47"/>
      <c r="E14" s="47"/>
    </row>
    <row r="15" spans="1:5" ht="16.5" customHeight="1" x14ac:dyDescent="0.25">
      <c r="A15" s="39" t="s">
        <v>49</v>
      </c>
      <c r="B15" s="39"/>
      <c r="C15" s="39"/>
      <c r="D15" s="39"/>
      <c r="E15" s="39"/>
    </row>
    <row r="16" spans="1:5" ht="10.15" customHeight="1" x14ac:dyDescent="0.25">
      <c r="A16" s="44" t="s">
        <v>16</v>
      </c>
      <c r="B16" s="47"/>
      <c r="C16" s="47"/>
      <c r="D16" s="47"/>
      <c r="E16" s="47"/>
    </row>
    <row r="17" spans="1:8" ht="32.450000000000003" customHeight="1" x14ac:dyDescent="0.25">
      <c r="A17" s="39" t="s">
        <v>17</v>
      </c>
      <c r="B17" s="39"/>
      <c r="C17" s="39"/>
      <c r="D17" s="39"/>
      <c r="E17" s="39"/>
    </row>
    <row r="18" spans="1:8" ht="57.6" customHeight="1" x14ac:dyDescent="0.25">
      <c r="A18" s="39" t="s">
        <v>42</v>
      </c>
      <c r="B18" s="39"/>
      <c r="C18" s="39"/>
      <c r="D18" s="39"/>
      <c r="E18" s="39"/>
    </row>
    <row r="19" spans="1:8" ht="37.5" customHeight="1" x14ac:dyDescent="0.25">
      <c r="A19" s="37" t="s">
        <v>43</v>
      </c>
      <c r="B19" s="37"/>
      <c r="C19" s="37"/>
      <c r="D19" s="37"/>
      <c r="E19" s="37"/>
    </row>
    <row r="20" spans="1:8" ht="15.75" customHeight="1" x14ac:dyDescent="0.25">
      <c r="A20" s="37"/>
      <c r="B20" s="37"/>
      <c r="C20" s="37"/>
      <c r="D20" s="37"/>
      <c r="E20" s="37"/>
      <c r="F20" s="2">
        <v>949.5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22" t="s">
        <v>8</v>
      </c>
    </row>
    <row r="22" spans="1:8" ht="31.5" x14ac:dyDescent="0.25">
      <c r="A22" s="15" t="s">
        <v>37</v>
      </c>
      <c r="B22" s="6" t="s">
        <v>31</v>
      </c>
      <c r="C22" s="3" t="s">
        <v>4</v>
      </c>
      <c r="D22" s="6">
        <v>14.47</v>
      </c>
      <c r="E22" s="23">
        <f>D22*F20*G20</f>
        <v>41217.795000000006</v>
      </c>
      <c r="G22" s="29"/>
    </row>
    <row r="23" spans="1:8" ht="30" x14ac:dyDescent="0.25">
      <c r="A23" s="5" t="s">
        <v>22</v>
      </c>
      <c r="B23" s="6" t="s">
        <v>23</v>
      </c>
      <c r="C23" s="3" t="s">
        <v>4</v>
      </c>
      <c r="D23" s="3">
        <v>0</v>
      </c>
      <c r="E23" s="23">
        <v>0</v>
      </c>
      <c r="G23" s="29"/>
    </row>
    <row r="24" spans="1:8" x14ac:dyDescent="0.25">
      <c r="A24" s="5" t="s">
        <v>36</v>
      </c>
      <c r="B24" s="6" t="s">
        <v>24</v>
      </c>
      <c r="C24" s="3" t="s">
        <v>4</v>
      </c>
      <c r="D24" s="3">
        <v>4.3600000000000003</v>
      </c>
      <c r="E24" s="23">
        <f>D24*F20*G20</f>
        <v>12419.460000000003</v>
      </c>
      <c r="G24" s="29"/>
    </row>
    <row r="25" spans="1:8" x14ac:dyDescent="0.25">
      <c r="A25" s="5" t="s">
        <v>26</v>
      </c>
      <c r="B25" s="6" t="s">
        <v>65</v>
      </c>
      <c r="C25" s="3" t="s">
        <v>28</v>
      </c>
      <c r="D25" s="3"/>
      <c r="E25" s="23">
        <v>1034.92</v>
      </c>
      <c r="G25" s="29"/>
      <c r="H25" s="11"/>
    </row>
    <row r="26" spans="1:8" x14ac:dyDescent="0.25">
      <c r="A26" s="5"/>
      <c r="B26" s="6"/>
      <c r="C26" s="3"/>
      <c r="D26" s="3"/>
      <c r="E26" s="23"/>
      <c r="G26" s="29"/>
      <c r="H26" s="11"/>
    </row>
    <row r="27" spans="1:8" x14ac:dyDescent="0.25">
      <c r="A27" s="7" t="s">
        <v>29</v>
      </c>
      <c r="B27" s="8"/>
      <c r="C27" s="9"/>
      <c r="D27" s="9"/>
      <c r="E27" s="24">
        <f>SUM(E22:E26)</f>
        <v>54672.175000000003</v>
      </c>
      <c r="F27" s="10"/>
      <c r="G27" s="10"/>
    </row>
    <row r="28" spans="1:8" ht="30.75" customHeight="1" x14ac:dyDescent="0.25">
      <c r="E28" s="25"/>
    </row>
    <row r="29" spans="1:8" ht="35.25" customHeight="1" x14ac:dyDescent="0.25">
      <c r="A29" s="38" t="s">
        <v>66</v>
      </c>
      <c r="B29" s="38"/>
      <c r="C29" s="38"/>
      <c r="D29" s="38"/>
      <c r="E29" s="38"/>
    </row>
    <row r="30" spans="1:8" ht="29.25" customHeight="1" x14ac:dyDescent="0.25">
      <c r="A30" s="39" t="s">
        <v>21</v>
      </c>
      <c r="B30" s="39"/>
      <c r="C30" s="39"/>
      <c r="D30" s="39"/>
      <c r="E30" s="39"/>
    </row>
    <row r="31" spans="1:8" x14ac:dyDescent="0.25">
      <c r="A31" s="39" t="s">
        <v>20</v>
      </c>
      <c r="B31" s="39"/>
      <c r="C31" s="39"/>
      <c r="D31" s="39"/>
      <c r="E31" s="39"/>
    </row>
    <row r="32" spans="1:8" ht="30.75" customHeight="1" x14ac:dyDescent="0.25">
      <c r="A32" s="39" t="s">
        <v>30</v>
      </c>
      <c r="B32" s="39"/>
      <c r="C32" s="39"/>
      <c r="D32" s="39"/>
      <c r="E32" s="39"/>
    </row>
    <row r="33" spans="1:5" x14ac:dyDescent="0.25">
      <c r="A33" s="40" t="s">
        <v>5</v>
      </c>
      <c r="B33" s="40"/>
      <c r="C33" s="40"/>
      <c r="D33" s="40"/>
      <c r="E33" s="40"/>
    </row>
    <row r="34" spans="1:5" x14ac:dyDescent="0.25">
      <c r="A34" s="39" t="s">
        <v>18</v>
      </c>
      <c r="B34" s="39"/>
      <c r="C34" s="39"/>
      <c r="D34" s="39"/>
      <c r="E34" s="39"/>
    </row>
    <row r="35" spans="1:5" ht="15" customHeight="1" x14ac:dyDescent="0.25">
      <c r="A35" s="41" t="s">
        <v>50</v>
      </c>
      <c r="B35" s="41"/>
      <c r="C35" s="41"/>
      <c r="D35" s="41"/>
      <c r="E35" s="26"/>
    </row>
    <row r="36" spans="1:5" x14ac:dyDescent="0.25">
      <c r="B36" s="42" t="s">
        <v>19</v>
      </c>
      <c r="C36" s="42"/>
      <c r="D36" s="42"/>
      <c r="E36" s="27" t="s">
        <v>6</v>
      </c>
    </row>
    <row r="37" spans="1:5" x14ac:dyDescent="0.25">
      <c r="A37" s="34"/>
      <c r="B37" s="34"/>
      <c r="C37" s="34"/>
      <c r="D37" s="34"/>
      <c r="E37" s="28"/>
    </row>
    <row r="38" spans="1:5" ht="15" customHeight="1" x14ac:dyDescent="0.25">
      <c r="A38" s="43" t="s">
        <v>44</v>
      </c>
      <c r="B38" s="41"/>
      <c r="C38" s="41"/>
      <c r="D38" s="41"/>
      <c r="E38" s="26"/>
    </row>
    <row r="39" spans="1:5" x14ac:dyDescent="0.25">
      <c r="B39" s="36" t="s">
        <v>19</v>
      </c>
      <c r="C39" s="36"/>
      <c r="D39" s="36"/>
      <c r="E39" s="27" t="s">
        <v>6</v>
      </c>
    </row>
    <row r="40" spans="1:5" x14ac:dyDescent="0.25">
      <c r="A40" s="14" t="s">
        <v>45</v>
      </c>
      <c r="E40" s="25"/>
    </row>
    <row r="41" spans="1:5" x14ac:dyDescent="0.25">
      <c r="A41" s="10" t="s">
        <v>32</v>
      </c>
    </row>
    <row r="42" spans="1:5" x14ac:dyDescent="0.25">
      <c r="A42" s="2" t="s">
        <v>35</v>
      </c>
      <c r="B42" s="12">
        <f>'3кв'!B48</f>
        <v>11003.834999999992</v>
      </c>
    </row>
    <row r="43" spans="1:5" ht="15.75" x14ac:dyDescent="0.25">
      <c r="A43" s="33" t="s">
        <v>62</v>
      </c>
      <c r="B43" s="17"/>
    </row>
    <row r="44" spans="1:5" x14ac:dyDescent="0.25">
      <c r="A44" s="2" t="s">
        <v>33</v>
      </c>
      <c r="B44" s="13">
        <v>72926.47</v>
      </c>
    </row>
    <row r="45" spans="1:5" x14ac:dyDescent="0.25">
      <c r="A45" s="2" t="s">
        <v>38</v>
      </c>
      <c r="B45" s="13">
        <f>150*3</f>
        <v>450</v>
      </c>
    </row>
    <row r="46" spans="1:5" ht="30" x14ac:dyDescent="0.25">
      <c r="A46" s="33" t="s">
        <v>46</v>
      </c>
      <c r="B46" s="13">
        <f>E27</f>
        <v>54672.175000000003</v>
      </c>
    </row>
    <row r="47" spans="1:5" x14ac:dyDescent="0.25">
      <c r="A47" s="10" t="s">
        <v>34</v>
      </c>
      <c r="B47" s="12">
        <f>B42+B44+B45-B46</f>
        <v>29708.12999999999</v>
      </c>
    </row>
  </sheetData>
  <mergeCells count="28">
    <mergeCell ref="A34:E34"/>
    <mergeCell ref="A35:D35"/>
    <mergeCell ref="B36:D36"/>
    <mergeCell ref="A38:D38"/>
    <mergeCell ref="B39:D39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0" zoomScaleSheetLayoutView="100" workbookViewId="0">
      <selection activeCell="C17" sqref="C1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4" t="s">
        <v>67</v>
      </c>
      <c r="B1" s="54"/>
      <c r="C1" s="54"/>
      <c r="D1" s="55"/>
    </row>
    <row r="2" spans="1:5" ht="15.75" x14ac:dyDescent="0.25">
      <c r="A2" s="56" t="s">
        <v>68</v>
      </c>
      <c r="B2" s="56"/>
      <c r="C2" s="56"/>
      <c r="D2" s="17"/>
    </row>
    <row r="3" spans="1:5" ht="15.75" x14ac:dyDescent="0.25">
      <c r="A3" s="56" t="s">
        <v>69</v>
      </c>
      <c r="B3" s="56"/>
      <c r="C3" s="56"/>
      <c r="D3" s="17"/>
    </row>
    <row r="4" spans="1:5" ht="15.75" x14ac:dyDescent="0.25">
      <c r="A4" s="54" t="s">
        <v>90</v>
      </c>
      <c r="B4" s="54"/>
      <c r="C4" s="54"/>
      <c r="D4" s="55"/>
    </row>
    <row r="5" spans="1:5" ht="15.75" x14ac:dyDescent="0.25">
      <c r="A5" s="57"/>
      <c r="B5" s="57"/>
      <c r="C5" s="57"/>
      <c r="D5" s="1"/>
    </row>
    <row r="6" spans="1:5" ht="15.75" x14ac:dyDescent="0.25">
      <c r="A6" s="17"/>
      <c r="B6" s="58" t="s">
        <v>70</v>
      </c>
      <c r="C6" s="59">
        <f>'1кв'!B41</f>
        <v>-19045.93</v>
      </c>
      <c r="D6" s="60"/>
    </row>
    <row r="7" spans="1:5" ht="15.75" x14ac:dyDescent="0.25">
      <c r="A7" s="61" t="s">
        <v>71</v>
      </c>
      <c r="B7" s="58" t="s">
        <v>91</v>
      </c>
      <c r="C7" s="59"/>
      <c r="D7" s="60"/>
    </row>
    <row r="8" spans="1:5" ht="15.75" x14ac:dyDescent="0.25">
      <c r="B8" s="62" t="s">
        <v>72</v>
      </c>
      <c r="C8" s="23">
        <f>'1кв'!B43+'2кв'!B44+'3кв'!B45+'4кв'!B44</f>
        <v>256125.51</v>
      </c>
      <c r="D8" s="63"/>
    </row>
    <row r="9" spans="1:5" ht="30" x14ac:dyDescent="0.25">
      <c r="B9" s="64" t="s">
        <v>73</v>
      </c>
      <c r="C9" s="23">
        <f>'1кв'!B44+'2кв'!B45+'3кв'!B46+'4кв'!B45</f>
        <v>1800</v>
      </c>
      <c r="D9" s="63"/>
    </row>
    <row r="10" spans="1:5" ht="15.75" x14ac:dyDescent="0.25">
      <c r="A10" s="21"/>
      <c r="B10" s="62" t="s">
        <v>74</v>
      </c>
      <c r="C10" s="65">
        <f>SUM(C8:C9)</f>
        <v>257925.51</v>
      </c>
      <c r="D10" s="60"/>
    </row>
    <row r="11" spans="1:5" ht="15.75" x14ac:dyDescent="0.25">
      <c r="A11" s="1"/>
      <c r="B11" s="66"/>
      <c r="C11" s="67"/>
      <c r="D11" s="68"/>
    </row>
    <row r="12" spans="1:5" ht="15.75" x14ac:dyDescent="0.25">
      <c r="A12" s="69" t="s">
        <v>75</v>
      </c>
      <c r="B12" s="15" t="s">
        <v>76</v>
      </c>
      <c r="C12" s="23">
        <f>'1кв'!E22+'2кв'!E22+'3кв'!E22+'4кв'!E22</f>
        <v>156097.80000000002</v>
      </c>
      <c r="D12" s="68"/>
    </row>
    <row r="13" spans="1:5" ht="15.75" x14ac:dyDescent="0.25">
      <c r="A13" s="69"/>
      <c r="B13" s="5" t="s">
        <v>22</v>
      </c>
      <c r="C13" s="23">
        <f>'1кв'!E23+'2кв'!E23+'3кв'!E23+'4кв'!E23</f>
        <v>1000.35</v>
      </c>
      <c r="D13" s="68"/>
    </row>
    <row r="14" spans="1:5" ht="15.75" x14ac:dyDescent="0.25">
      <c r="A14" s="69"/>
      <c r="B14" s="5" t="s">
        <v>36</v>
      </c>
      <c r="C14" s="23">
        <f>'1кв'!E24+'2кв'!E24+'3кв'!E24+'4кв'!E24</f>
        <v>47057.22</v>
      </c>
      <c r="D14" s="68"/>
    </row>
    <row r="15" spans="1:5" ht="15.75" x14ac:dyDescent="0.25">
      <c r="A15" s="1"/>
      <c r="B15" s="5" t="s">
        <v>26</v>
      </c>
      <c r="C15" s="23">
        <f>'1кв'!E25+'2кв'!E25+'3кв'!E25+'4кв'!E25</f>
        <v>1416.0800000000002</v>
      </c>
      <c r="D15" s="68"/>
      <c r="E15" s="70"/>
    </row>
    <row r="16" spans="1:5" ht="15.75" x14ac:dyDescent="0.25">
      <c r="A16" s="69"/>
      <c r="B16" s="71" t="s">
        <v>93</v>
      </c>
      <c r="C16" s="23">
        <v>0</v>
      </c>
      <c r="D16" s="68"/>
    </row>
    <row r="17" spans="1:5" ht="15.75" x14ac:dyDescent="0.25">
      <c r="A17" s="69"/>
      <c r="B17" s="72" t="s">
        <v>77</v>
      </c>
      <c r="C17" s="23">
        <f>SUM(C19:C20)</f>
        <v>3600</v>
      </c>
      <c r="D17" s="68"/>
    </row>
    <row r="18" spans="1:5" ht="15.75" x14ac:dyDescent="0.25">
      <c r="A18" s="69"/>
      <c r="B18" s="72" t="s">
        <v>78</v>
      </c>
      <c r="C18" s="23"/>
      <c r="D18" s="68"/>
    </row>
    <row r="19" spans="1:5" ht="15.75" x14ac:dyDescent="0.25">
      <c r="A19" s="69"/>
      <c r="B19" s="5" t="s">
        <v>92</v>
      </c>
      <c r="C19" s="23">
        <f>'3кв'!E26</f>
        <v>3600</v>
      </c>
      <c r="D19" s="68"/>
    </row>
    <row r="20" spans="1:5" ht="15.75" x14ac:dyDescent="0.25">
      <c r="A20" s="69"/>
      <c r="B20" s="72"/>
      <c r="C20" s="23"/>
      <c r="D20" s="68"/>
    </row>
    <row r="21" spans="1:5" ht="15.75" x14ac:dyDescent="0.25">
      <c r="A21" s="1"/>
      <c r="B21" s="73" t="s">
        <v>79</v>
      </c>
      <c r="C21" s="65">
        <f>SUM(C12:C17)</f>
        <v>209171.45</v>
      </c>
      <c r="D21" s="68"/>
      <c r="E21" s="70"/>
    </row>
    <row r="22" spans="1:5" ht="15.75" x14ac:dyDescent="0.25">
      <c r="A22" s="1"/>
      <c r="B22" s="74" t="s">
        <v>80</v>
      </c>
      <c r="C22" s="65">
        <f>C6+C10-C21</f>
        <v>29708.130000000005</v>
      </c>
      <c r="D22" s="68"/>
    </row>
    <row r="23" spans="1:5" ht="15.75" x14ac:dyDescent="0.25">
      <c r="A23" s="1"/>
      <c r="B23" s="61"/>
      <c r="C23" s="61"/>
      <c r="D23" s="68"/>
    </row>
    <row r="24" spans="1:5" ht="15.75" x14ac:dyDescent="0.25">
      <c r="A24" s="1"/>
      <c r="B24" s="75" t="s">
        <v>81</v>
      </c>
      <c r="C24" s="75"/>
      <c r="D24" s="68"/>
    </row>
    <row r="25" spans="1:5" ht="15.75" x14ac:dyDescent="0.25">
      <c r="A25" s="1"/>
      <c r="B25" s="75" t="s">
        <v>82</v>
      </c>
      <c r="C25" s="76">
        <v>24248.87</v>
      </c>
      <c r="D25" s="68"/>
    </row>
    <row r="26" spans="1:5" ht="15.75" x14ac:dyDescent="0.25">
      <c r="A26" s="1"/>
      <c r="B26" s="77" t="s">
        <v>83</v>
      </c>
      <c r="C26" s="78">
        <v>19133.18</v>
      </c>
      <c r="D26" s="68"/>
    </row>
    <row r="27" spans="1:5" ht="15.75" x14ac:dyDescent="0.25">
      <c r="A27" s="1"/>
      <c r="B27" s="75" t="s">
        <v>84</v>
      </c>
      <c r="C27" s="76">
        <f>C26-C25</f>
        <v>-5115.6899999999987</v>
      </c>
      <c r="D27" s="68"/>
    </row>
    <row r="28" spans="1:5" ht="15.75" x14ac:dyDescent="0.25">
      <c r="A28" s="1"/>
      <c r="B28" s="61"/>
      <c r="C28" s="61"/>
      <c r="D28" s="68"/>
    </row>
    <row r="29" spans="1:5" ht="15.75" x14ac:dyDescent="0.25">
      <c r="A29" s="1"/>
      <c r="B29" s="61"/>
      <c r="C29" s="61"/>
      <c r="D29" s="68"/>
    </row>
    <row r="30" spans="1:5" ht="15.75" x14ac:dyDescent="0.25">
      <c r="A30" s="1"/>
      <c r="B30" s="61"/>
      <c r="C30" s="61"/>
      <c r="D30" s="68"/>
    </row>
    <row r="31" spans="1:5" ht="15.75" x14ac:dyDescent="0.25">
      <c r="A31" s="1"/>
      <c r="B31" s="61"/>
      <c r="C31" s="61"/>
      <c r="D31" s="68"/>
    </row>
    <row r="32" spans="1:5" ht="15.75" x14ac:dyDescent="0.25">
      <c r="A32" s="1" t="s">
        <v>85</v>
      </c>
      <c r="B32" s="61" t="s">
        <v>86</v>
      </c>
      <c r="C32" s="61"/>
      <c r="D32" s="68"/>
    </row>
    <row r="33" spans="1:4" ht="15.75" x14ac:dyDescent="0.25">
      <c r="A33" s="1"/>
      <c r="B33" s="61" t="s">
        <v>87</v>
      </c>
      <c r="C33" s="61"/>
      <c r="D33" s="68"/>
    </row>
    <row r="34" spans="1:4" ht="15.75" x14ac:dyDescent="0.25">
      <c r="A34" s="1"/>
      <c r="B34" s="61" t="s">
        <v>88</v>
      </c>
      <c r="C34" s="61"/>
      <c r="D34" s="68"/>
    </row>
    <row r="35" spans="1:4" ht="15.75" x14ac:dyDescent="0.25">
      <c r="A35" s="1"/>
      <c r="B35" s="61"/>
      <c r="C35" s="61"/>
      <c r="D35" s="68"/>
    </row>
    <row r="36" spans="1:4" ht="15.75" x14ac:dyDescent="0.25">
      <c r="A36" s="1"/>
      <c r="B36" s="61"/>
      <c r="C36" s="61"/>
      <c r="D36" s="68"/>
    </row>
    <row r="37" spans="1:4" ht="15.75" x14ac:dyDescent="0.25">
      <c r="A37" s="1"/>
      <c r="B37" s="61" t="s">
        <v>89</v>
      </c>
      <c r="C37" s="61"/>
      <c r="D37" s="68"/>
    </row>
    <row r="38" spans="1:4" ht="15.75" x14ac:dyDescent="0.25">
      <c r="A38" s="1"/>
      <c r="B38" s="61"/>
      <c r="C38" s="61"/>
      <c r="D38" s="68"/>
    </row>
    <row r="39" spans="1:4" ht="15.75" x14ac:dyDescent="0.25">
      <c r="A39" s="1"/>
      <c r="B39" s="61"/>
      <c r="C39" s="61"/>
      <c r="D39" s="68"/>
    </row>
    <row r="40" spans="1:4" ht="15.75" x14ac:dyDescent="0.25">
      <c r="A40" s="1"/>
      <c r="B40" s="61"/>
      <c r="C40" s="61"/>
      <c r="D40" s="68"/>
    </row>
    <row r="41" spans="1:4" ht="15.75" x14ac:dyDescent="0.25">
      <c r="A41" s="1"/>
      <c r="B41" s="61"/>
      <c r="C41" s="61"/>
      <c r="D41" s="68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2024-02-28T08:03:02Z</dcterms:modified>
</cp:coreProperties>
</file>